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0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'Sheet1'!$D$1:$P$25</definedName>
  </definedNames>
  <calcPr fullCalcOnLoad="1"/>
</workbook>
</file>

<file path=xl/sharedStrings.xml><?xml version="1.0" encoding="utf-8"?>
<sst xmlns="http://schemas.openxmlformats.org/spreadsheetml/2006/main" count="67" uniqueCount="30">
  <si>
    <t>資本金</t>
  </si>
  <si>
    <t>かけ率</t>
  </si>
  <si>
    <t>＝</t>
  </si>
  <si>
    <t>×</t>
  </si>
  <si>
    <t>÷４</t>
  </si>
  <si>
    <t>　</t>
  </si>
  <si>
    <t>　</t>
  </si>
  <si>
    <t>数値を入力
してください</t>
  </si>
  <si>
    <t>（例）資本金1600万円
所得金額1000万円</t>
  </si>
  <si>
    <t>（例）資本金2000万円
所得金額1000万円</t>
  </si>
  <si>
    <t>C１</t>
  </si>
  <si>
    <t>A１</t>
  </si>
  <si>
    <t>B１</t>
  </si>
  <si>
    <t>A２</t>
  </si>
  <si>
    <t>B２</t>
  </si>
  <si>
    <t>C２</t>
  </si>
  <si>
    <t>損金算入合計</t>
  </si>
  <si>
    <t>①一般寄付金損金算入限度額</t>
  </si>
  <si>
    <t>②特別損金算入限度額</t>
  </si>
  <si>
    <r>
      <t xml:space="preserve">
②特別損金算入限度額
特別損金算入限度額とは、普通法人の場合、次の算式により求められた金額をいいます。
&lt;算式&gt;
</t>
    </r>
    <r>
      <rPr>
        <u val="single"/>
        <sz val="12"/>
        <color indexed="8"/>
        <rFont val="HGP創英角ｺﾞｼｯｸUB"/>
        <family val="3"/>
      </rPr>
      <t>(資本金等の額×0.375%＋所得金額×6.25%)×１/２</t>
    </r>
    <r>
      <rPr>
        <sz val="12"/>
        <color indexed="8"/>
        <rFont val="HGP創英角ｺﾞｼｯｸUB"/>
        <family val="3"/>
      </rPr>
      <t xml:space="preserve">
</t>
    </r>
    <r>
      <rPr>
        <u val="single"/>
        <sz val="12"/>
        <color indexed="8"/>
        <rFont val="HGP創英角ｺﾞｼｯｸUB"/>
        <family val="3"/>
      </rPr>
      <t>（20, 000,000円×0.00375＋10,000,000円×0.0625）×１/２＝350,000円</t>
    </r>
    <r>
      <rPr>
        <sz val="12"/>
        <color indexed="8"/>
        <rFont val="HGP創英角ｺﾞｼｯｸUB"/>
        <family val="3"/>
      </rPr>
      <t xml:space="preserve">
</t>
    </r>
  </si>
  <si>
    <t>（A１+B１）×１／４</t>
  </si>
  <si>
    <t>Ｃ１</t>
  </si>
  <si>
    <t>＋</t>
  </si>
  <si>
    <t>Ｃ２</t>
  </si>
  <si>
    <r>
      <t>よって</t>
    </r>
    <r>
      <rPr>
        <u val="single"/>
        <sz val="12"/>
        <color indexed="8"/>
        <rFont val="HGP創英角ｺﾞｼｯｸUB"/>
        <family val="3"/>
      </rPr>
      <t>一般寄付金の損金算入額7万5000円+特別損金で算入できる額35万円＝42万5000円</t>
    </r>
  </si>
  <si>
    <t>所得</t>
  </si>
  <si>
    <r>
      <t xml:space="preserve">①一般寄付金の損金算入限度額
&lt;算式&gt;
</t>
    </r>
    <r>
      <rPr>
        <u val="single"/>
        <sz val="12"/>
        <color indexed="8"/>
        <rFont val="HGP創英角ｺﾞｼｯｸUB"/>
        <family val="3"/>
      </rPr>
      <t>（資本金等の額×0.25%＋所得金額×2.5%)×１/４</t>
    </r>
    <r>
      <rPr>
        <sz val="12"/>
        <color indexed="8"/>
        <rFont val="HGP創英角ｺﾞｼｯｸUB"/>
        <family val="3"/>
      </rPr>
      <t xml:space="preserve">
資本金2000万円、所得金額1000万円の企業が50万円の寄付を行う場合
</t>
    </r>
    <r>
      <rPr>
        <u val="single"/>
        <sz val="12"/>
        <color indexed="8"/>
        <rFont val="HGP創英角ｺﾞｼｯｸUB"/>
        <family val="3"/>
      </rPr>
      <t>（20, 000,000円×0.0025＋10,000,000円×0.025）×１/４＝75,000円</t>
    </r>
  </si>
  <si>
    <t>÷2</t>
  </si>
  <si>
    <t>（A２+B３）×１／２</t>
  </si>
  <si>
    <t>（A２+B２）×１／２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</si>
</sst>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P創英角ｺﾞｼｯｸUB"/>
      <family val="3"/>
    </font>
    <font>
      <u val="single"/>
      <sz val="12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37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76" fontId="32" fillId="0" borderId="0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77" fontId="32" fillId="0" borderId="0" xfId="0" applyNumberFormat="1" applyFont="1" applyBorder="1" applyAlignment="1">
      <alignment horizontal="center" vertical="center"/>
    </xf>
    <xf numFmtId="177" fontId="32" fillId="0" borderId="14" xfId="0" applyNumberFormat="1" applyFont="1" applyBorder="1" applyAlignment="1">
      <alignment horizontal="center" vertical="center"/>
    </xf>
    <xf numFmtId="176" fontId="32" fillId="0" borderId="13" xfId="0" applyNumberFormat="1" applyFont="1" applyBorder="1" applyAlignment="1">
      <alignment horizontal="center" vertical="center"/>
    </xf>
    <xf numFmtId="176" fontId="32" fillId="0" borderId="14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176" fontId="32" fillId="0" borderId="15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177" fontId="32" fillId="0" borderId="14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176" fontId="32" fillId="0" borderId="14" xfId="0" applyNumberFormat="1" applyFont="1" applyBorder="1" applyAlignment="1">
      <alignment vertical="center"/>
    </xf>
    <xf numFmtId="176" fontId="32" fillId="0" borderId="16" xfId="0" applyNumberFormat="1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18" xfId="0" applyFont="1" applyBorder="1" applyAlignment="1">
      <alignment vertical="center" wrapText="1"/>
    </xf>
    <xf numFmtId="176" fontId="32" fillId="0" borderId="18" xfId="0" applyNumberFormat="1" applyFont="1" applyBorder="1" applyAlignment="1">
      <alignment vertical="center"/>
    </xf>
    <xf numFmtId="176" fontId="32" fillId="0" borderId="18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vertical="center"/>
    </xf>
    <xf numFmtId="177" fontId="32" fillId="0" borderId="18" xfId="0" applyNumberFormat="1" applyFont="1" applyBorder="1" applyAlignment="1">
      <alignment vertical="center"/>
    </xf>
    <xf numFmtId="177" fontId="32" fillId="0" borderId="19" xfId="0" applyNumberFormat="1" applyFont="1" applyBorder="1" applyAlignment="1">
      <alignment vertical="center"/>
    </xf>
    <xf numFmtId="176" fontId="32" fillId="0" borderId="17" xfId="0" applyNumberFormat="1" applyFont="1" applyBorder="1" applyAlignment="1">
      <alignment vertical="center"/>
    </xf>
    <xf numFmtId="176" fontId="32" fillId="0" borderId="19" xfId="0" applyNumberFormat="1" applyFont="1" applyBorder="1" applyAlignment="1">
      <alignment vertical="center"/>
    </xf>
    <xf numFmtId="176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176" fontId="32" fillId="0" borderId="0" xfId="0" applyNumberFormat="1" applyFont="1" applyAlignment="1">
      <alignment vertical="center"/>
    </xf>
    <xf numFmtId="176" fontId="32" fillId="0" borderId="0" xfId="0" applyNumberFormat="1" applyFont="1" applyAlignment="1">
      <alignment horizontal="center" vertical="center"/>
    </xf>
    <xf numFmtId="177" fontId="32" fillId="0" borderId="0" xfId="0" applyNumberFormat="1" applyFont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176" fontId="32" fillId="0" borderId="11" xfId="0" applyNumberFormat="1" applyFont="1" applyBorder="1" applyAlignment="1">
      <alignment vertical="center"/>
    </xf>
    <xf numFmtId="176" fontId="32" fillId="0" borderId="11" xfId="0" applyNumberFormat="1" applyFont="1" applyBorder="1" applyAlignment="1">
      <alignment horizontal="center" vertical="center"/>
    </xf>
    <xf numFmtId="177" fontId="32" fillId="0" borderId="11" xfId="0" applyNumberFormat="1" applyFont="1" applyBorder="1" applyAlignment="1">
      <alignment vertical="center"/>
    </xf>
    <xf numFmtId="177" fontId="32" fillId="0" borderId="12" xfId="0" applyNumberFormat="1" applyFont="1" applyBorder="1" applyAlignment="1">
      <alignment vertical="center"/>
    </xf>
    <xf numFmtId="176" fontId="32" fillId="0" borderId="10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7" fontId="32" fillId="0" borderId="0" xfId="0" applyNumberFormat="1" applyFont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77" fontId="32" fillId="0" borderId="18" xfId="0" applyNumberFormat="1" applyFont="1" applyBorder="1" applyAlignment="1">
      <alignment horizontal="center" vertical="center"/>
    </xf>
    <xf numFmtId="177" fontId="32" fillId="0" borderId="19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1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176" fontId="32" fillId="0" borderId="22" xfId="0" applyNumberFormat="1" applyFont="1" applyBorder="1" applyAlignment="1">
      <alignment vertical="center"/>
    </xf>
    <xf numFmtId="177" fontId="32" fillId="0" borderId="15" xfId="0" applyNumberFormat="1" applyFont="1" applyBorder="1" applyAlignment="1">
      <alignment horizontal="right" vertical="center"/>
    </xf>
    <xf numFmtId="0" fontId="32" fillId="0" borderId="15" xfId="0" applyFont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177" fontId="32" fillId="0" borderId="15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35"/>
  <sheetViews>
    <sheetView tabSelected="1" zoomScalePageLayoutView="0" workbookViewId="0" topLeftCell="A4">
      <selection activeCell="A4" sqref="A4"/>
    </sheetView>
  </sheetViews>
  <sheetFormatPr defaultColWidth="9.140625" defaultRowHeight="15"/>
  <cols>
    <col min="2" max="2" width="1.8515625" style="0" customWidth="1"/>
    <col min="3" max="3" width="22.7109375" style="0" customWidth="1"/>
    <col min="4" max="4" width="14.7109375" style="0" customWidth="1"/>
    <col min="5" max="5" width="4.28125" style="1" customWidth="1"/>
    <col min="6" max="6" width="14.7109375" style="4" customWidth="1"/>
    <col min="7" max="7" width="3.8515625" style="0" customWidth="1"/>
    <col min="8" max="8" width="10.421875" style="3" customWidth="1"/>
    <col min="9" max="9" width="2.421875" style="3" customWidth="1"/>
    <col min="10" max="11" width="2.28125" style="3" customWidth="1"/>
    <col min="12" max="12" width="15.140625" style="0" customWidth="1"/>
    <col min="13" max="13" width="4.00390625" style="1" customWidth="1"/>
    <col min="14" max="14" width="7.8515625" style="4" customWidth="1"/>
    <col min="15" max="15" width="3.8515625" style="0" customWidth="1"/>
    <col min="16" max="16" width="10.421875" style="8" customWidth="1"/>
    <col min="17" max="18" width="2.28125" style="8" customWidth="1"/>
    <col min="19" max="19" width="2.28125" style="3" customWidth="1"/>
    <col min="20" max="20" width="18.8515625" style="1" customWidth="1"/>
    <col min="21" max="21" width="4.28125" style="0" customWidth="1"/>
    <col min="22" max="22" width="10.421875" style="8" customWidth="1"/>
    <col min="23" max="23" width="5.28125" style="1" customWidth="1"/>
    <col min="24" max="24" width="3.8515625" style="3" customWidth="1"/>
    <col min="25" max="25" width="9.8515625" style="8" customWidth="1"/>
    <col min="26" max="26" width="2.00390625" style="1" customWidth="1"/>
  </cols>
  <sheetData>
    <row r="3" spans="3:23" ht="105.75" customHeight="1">
      <c r="C3" s="90" t="s">
        <v>26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7"/>
      <c r="R3" s="7"/>
      <c r="S3" s="6"/>
      <c r="T3" s="6"/>
      <c r="U3" s="2"/>
      <c r="W3" s="5"/>
    </row>
    <row r="4" spans="3:23" ht="105.75" customHeight="1">
      <c r="C4" s="90" t="s">
        <v>19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7"/>
      <c r="R4" s="7"/>
      <c r="S4" s="7"/>
      <c r="T4" s="7"/>
      <c r="U4" s="7"/>
      <c r="W4" s="5"/>
    </row>
    <row r="5" spans="3:23" ht="27.75" customHeight="1">
      <c r="C5" s="90" t="s">
        <v>24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7"/>
      <c r="R5" s="7"/>
      <c r="S5" s="7"/>
      <c r="T5" s="7"/>
      <c r="U5" s="7"/>
      <c r="W5" s="5"/>
    </row>
    <row r="6" spans="3:23" ht="6.75" customHeight="1" thickBot="1">
      <c r="C6" s="2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W6" s="5"/>
    </row>
    <row r="7" spans="2:25" ht="27.75" customHeight="1" thickBot="1">
      <c r="B7" s="79"/>
      <c r="C7" s="80" t="s">
        <v>17</v>
      </c>
      <c r="D7" s="81"/>
      <c r="E7" s="3"/>
      <c r="F7" s="2"/>
      <c r="G7" s="3"/>
      <c r="H7" s="2"/>
      <c r="I7" s="7"/>
      <c r="J7" s="7"/>
      <c r="K7" s="2"/>
      <c r="L7" s="2"/>
      <c r="M7" s="3"/>
      <c r="N7" s="2"/>
      <c r="O7" s="3"/>
      <c r="P7" s="9"/>
      <c r="Q7" s="9"/>
      <c r="R7" s="9"/>
      <c r="S7" s="5"/>
      <c r="T7" s="2"/>
      <c r="U7" s="3"/>
      <c r="V7" s="9"/>
      <c r="W7" s="3"/>
      <c r="Y7" s="10"/>
    </row>
    <row r="8" spans="5:25" ht="6.75" customHeight="1">
      <c r="E8" s="3"/>
      <c r="F8" s="7"/>
      <c r="G8" s="3"/>
      <c r="H8" s="7"/>
      <c r="I8" s="7"/>
      <c r="J8" s="7"/>
      <c r="K8" s="7"/>
      <c r="L8" s="7"/>
      <c r="M8" s="3"/>
      <c r="N8" s="7"/>
      <c r="O8" s="3"/>
      <c r="P8" s="9"/>
      <c r="Q8" s="9"/>
      <c r="R8" s="9"/>
      <c r="S8" s="5"/>
      <c r="T8" s="7"/>
      <c r="U8" s="3"/>
      <c r="V8" s="9"/>
      <c r="W8" s="3"/>
      <c r="Y8" s="10"/>
    </row>
    <row r="9" spans="2:26" ht="9.75" customHeight="1">
      <c r="B9" s="11"/>
      <c r="C9" s="12"/>
      <c r="D9" s="12"/>
      <c r="E9" s="13"/>
      <c r="F9" s="14"/>
      <c r="G9" s="13"/>
      <c r="H9" s="14"/>
      <c r="I9" s="15"/>
      <c r="J9" s="16"/>
      <c r="K9" s="17"/>
      <c r="L9" s="14"/>
      <c r="M9" s="13"/>
      <c r="N9" s="14"/>
      <c r="O9" s="13"/>
      <c r="P9" s="18"/>
      <c r="Q9" s="19"/>
      <c r="R9" s="20"/>
      <c r="S9" s="21"/>
      <c r="T9" s="14"/>
      <c r="U9" s="13"/>
      <c r="V9" s="18"/>
      <c r="W9" s="13"/>
      <c r="X9" s="13"/>
      <c r="Y9" s="22"/>
      <c r="Z9" s="23"/>
    </row>
    <row r="10" spans="2:26" s="25" customFormat="1" ht="27.75" customHeight="1">
      <c r="B10" s="26"/>
      <c r="C10" s="27"/>
      <c r="D10" s="28" t="s">
        <v>0</v>
      </c>
      <c r="E10" s="28"/>
      <c r="F10" s="27" t="s">
        <v>1</v>
      </c>
      <c r="G10" s="27"/>
      <c r="H10" s="27" t="s">
        <v>11</v>
      </c>
      <c r="I10" s="29"/>
      <c r="J10" s="27"/>
      <c r="K10" s="26"/>
      <c r="L10" s="28" t="s">
        <v>25</v>
      </c>
      <c r="M10" s="28"/>
      <c r="N10" s="27" t="s">
        <v>1</v>
      </c>
      <c r="O10" s="27"/>
      <c r="P10" s="30" t="s">
        <v>12</v>
      </c>
      <c r="Q10" s="31"/>
      <c r="R10" s="30"/>
      <c r="S10" s="32"/>
      <c r="T10" s="27"/>
      <c r="U10" s="27"/>
      <c r="V10" s="30"/>
      <c r="W10" s="27"/>
      <c r="X10" s="27"/>
      <c r="Y10" s="30" t="s">
        <v>10</v>
      </c>
      <c r="Z10" s="33"/>
    </row>
    <row r="11" spans="2:26" s="34" customFormat="1" ht="27.75" customHeight="1">
      <c r="B11" s="35"/>
      <c r="C11" s="36" t="s">
        <v>9</v>
      </c>
      <c r="D11" s="37">
        <v>20000000</v>
      </c>
      <c r="E11" s="28" t="s">
        <v>3</v>
      </c>
      <c r="F11" s="38">
        <v>0.0025</v>
      </c>
      <c r="G11" s="27" t="s">
        <v>2</v>
      </c>
      <c r="H11" s="38">
        <f>D11*0.0025</f>
        <v>50000</v>
      </c>
      <c r="I11" s="39"/>
      <c r="J11" s="38"/>
      <c r="K11" s="35"/>
      <c r="L11" s="37">
        <v>10000000</v>
      </c>
      <c r="M11" s="28" t="s">
        <v>3</v>
      </c>
      <c r="N11" s="38">
        <v>0.025</v>
      </c>
      <c r="O11" s="27" t="s">
        <v>2</v>
      </c>
      <c r="P11" s="40">
        <f>L11*0.025</f>
        <v>250000</v>
      </c>
      <c r="Q11" s="41"/>
      <c r="R11" s="40"/>
      <c r="S11" s="42"/>
      <c r="T11" s="27" t="s">
        <v>20</v>
      </c>
      <c r="U11" s="27" t="s">
        <v>2</v>
      </c>
      <c r="V11" s="40">
        <f>H11+P11</f>
        <v>300000</v>
      </c>
      <c r="W11" s="27" t="s">
        <v>4</v>
      </c>
      <c r="X11" s="27" t="s">
        <v>2</v>
      </c>
      <c r="Y11" s="40">
        <f>V11/4</f>
        <v>75000</v>
      </c>
      <c r="Z11" s="43"/>
    </row>
    <row r="12" spans="2:26" s="38" customFormat="1" ht="13.5" customHeight="1">
      <c r="B12" s="35"/>
      <c r="C12" s="36"/>
      <c r="D12" s="44"/>
      <c r="E12" s="28"/>
      <c r="G12" s="27"/>
      <c r="I12" s="39"/>
      <c r="K12" s="35"/>
      <c r="L12" s="44"/>
      <c r="M12" s="28"/>
      <c r="O12" s="27"/>
      <c r="P12" s="40"/>
      <c r="Q12" s="41"/>
      <c r="R12" s="40"/>
      <c r="S12" s="42"/>
      <c r="T12" s="27"/>
      <c r="U12" s="27"/>
      <c r="V12" s="40"/>
      <c r="W12" s="27"/>
      <c r="X12" s="27"/>
      <c r="Y12" s="40"/>
      <c r="Z12" s="43"/>
    </row>
    <row r="13" spans="2:26" s="34" customFormat="1" ht="27.75" customHeight="1">
      <c r="B13" s="35"/>
      <c r="C13" s="36" t="s">
        <v>7</v>
      </c>
      <c r="D13" s="37"/>
      <c r="E13" s="28" t="s">
        <v>3</v>
      </c>
      <c r="F13" s="38">
        <v>0.0025</v>
      </c>
      <c r="G13" s="27" t="s">
        <v>2</v>
      </c>
      <c r="H13" s="87">
        <f>D13*0.0025</f>
        <v>0</v>
      </c>
      <c r="I13" s="39"/>
      <c r="J13" s="38"/>
      <c r="K13" s="35"/>
      <c r="L13" s="37"/>
      <c r="M13" s="28" t="s">
        <v>3</v>
      </c>
      <c r="N13" s="38">
        <v>0.025</v>
      </c>
      <c r="O13" s="27" t="s">
        <v>2</v>
      </c>
      <c r="P13" s="86">
        <f>L13*0.025</f>
        <v>0</v>
      </c>
      <c r="Q13" s="41"/>
      <c r="R13" s="40"/>
      <c r="S13" s="42"/>
      <c r="T13" s="27" t="s">
        <v>20</v>
      </c>
      <c r="U13" s="27" t="s">
        <v>2</v>
      </c>
      <c r="V13" s="40">
        <f>H13+P13</f>
        <v>0</v>
      </c>
      <c r="W13" s="27" t="s">
        <v>4</v>
      </c>
      <c r="X13" s="27" t="s">
        <v>2</v>
      </c>
      <c r="Y13" s="86">
        <f>V13/4</f>
        <v>0</v>
      </c>
      <c r="Z13" s="43"/>
    </row>
    <row r="14" spans="2:26" s="34" customFormat="1" ht="9.75" customHeight="1">
      <c r="B14" s="45"/>
      <c r="C14" s="46"/>
      <c r="D14" s="47"/>
      <c r="E14" s="48"/>
      <c r="F14" s="49"/>
      <c r="G14" s="50"/>
      <c r="H14" s="49"/>
      <c r="I14" s="51"/>
      <c r="J14" s="38"/>
      <c r="K14" s="45"/>
      <c r="L14" s="47"/>
      <c r="M14" s="48"/>
      <c r="N14" s="49"/>
      <c r="O14" s="50"/>
      <c r="P14" s="52"/>
      <c r="Q14" s="53"/>
      <c r="R14" s="40"/>
      <c r="S14" s="54"/>
      <c r="T14" s="50"/>
      <c r="U14" s="50"/>
      <c r="V14" s="52"/>
      <c r="W14" s="50"/>
      <c r="X14" s="50"/>
      <c r="Y14" s="52"/>
      <c r="Z14" s="55"/>
    </row>
    <row r="15" spans="2:26" s="34" customFormat="1" ht="9" customHeight="1">
      <c r="B15" s="38"/>
      <c r="C15" s="36"/>
      <c r="D15" s="56"/>
      <c r="E15" s="28"/>
      <c r="F15" s="38"/>
      <c r="G15" s="27"/>
      <c r="H15" s="38"/>
      <c r="I15" s="38"/>
      <c r="J15" s="38"/>
      <c r="K15" s="38"/>
      <c r="L15" s="56"/>
      <c r="M15" s="28"/>
      <c r="N15" s="38"/>
      <c r="O15" s="27"/>
      <c r="P15" s="40"/>
      <c r="Q15" s="40"/>
      <c r="R15" s="40"/>
      <c r="S15" s="56"/>
      <c r="T15" s="27"/>
      <c r="U15" s="27"/>
      <c r="V15" s="40"/>
      <c r="W15" s="27"/>
      <c r="X15" s="27"/>
      <c r="Y15" s="40"/>
      <c r="Z15" s="56"/>
    </row>
    <row r="16" spans="2:26" s="34" customFormat="1" ht="9" customHeight="1">
      <c r="B16" s="38"/>
      <c r="C16" s="36"/>
      <c r="D16" s="56"/>
      <c r="E16" s="28"/>
      <c r="F16" s="38"/>
      <c r="G16" s="27"/>
      <c r="H16" s="38"/>
      <c r="I16" s="38"/>
      <c r="J16" s="38"/>
      <c r="K16" s="38"/>
      <c r="L16" s="56"/>
      <c r="M16" s="28"/>
      <c r="N16" s="38"/>
      <c r="O16" s="27"/>
      <c r="P16" s="40"/>
      <c r="Q16" s="40"/>
      <c r="R16" s="40"/>
      <c r="S16" s="56"/>
      <c r="T16" s="27"/>
      <c r="U16" s="27"/>
      <c r="V16" s="40"/>
      <c r="W16" s="27"/>
      <c r="X16" s="27"/>
      <c r="Y16" s="40"/>
      <c r="Z16" s="56"/>
    </row>
    <row r="17" spans="2:26" s="34" customFormat="1" ht="9" customHeight="1" thickBot="1">
      <c r="B17" s="38"/>
      <c r="C17" s="36"/>
      <c r="D17" s="56"/>
      <c r="E17" s="28"/>
      <c r="F17" s="38"/>
      <c r="G17" s="27"/>
      <c r="H17" s="38"/>
      <c r="I17" s="38"/>
      <c r="J17" s="38"/>
      <c r="K17" s="38"/>
      <c r="L17" s="56"/>
      <c r="M17" s="28"/>
      <c r="N17" s="38"/>
      <c r="O17" s="27"/>
      <c r="P17" s="40"/>
      <c r="Q17" s="40"/>
      <c r="R17" s="40"/>
      <c r="S17" s="56"/>
      <c r="T17" s="27"/>
      <c r="U17" s="27"/>
      <c r="V17" s="40"/>
      <c r="W17" s="27"/>
      <c r="X17" s="27"/>
      <c r="Y17" s="40"/>
      <c r="Z17" s="56"/>
    </row>
    <row r="18" spans="2:26" s="34" customFormat="1" ht="25.5" customHeight="1" thickBot="1">
      <c r="B18" s="82"/>
      <c r="C18" s="83" t="s">
        <v>18</v>
      </c>
      <c r="D18" s="84"/>
      <c r="E18" s="57"/>
      <c r="F18" s="57"/>
      <c r="G18" s="25"/>
      <c r="H18" s="57"/>
      <c r="I18" s="57"/>
      <c r="J18" s="57"/>
      <c r="L18" s="58"/>
      <c r="M18" s="59"/>
      <c r="N18" s="34" t="s">
        <v>5</v>
      </c>
      <c r="O18" s="25" t="s">
        <v>6</v>
      </c>
      <c r="P18" s="60" t="s">
        <v>6</v>
      </c>
      <c r="Q18" s="60"/>
      <c r="R18" s="60"/>
      <c r="S18" s="58"/>
      <c r="U18" s="25"/>
      <c r="V18" s="60"/>
      <c r="W18" s="25"/>
      <c r="X18" s="25"/>
      <c r="Y18" s="60"/>
      <c r="Z18" s="58"/>
    </row>
    <row r="19" spans="3:26" s="34" customFormat="1" ht="9" customHeight="1">
      <c r="C19" s="57"/>
      <c r="E19" s="57"/>
      <c r="F19" s="57"/>
      <c r="G19" s="25"/>
      <c r="H19" s="57"/>
      <c r="I19" s="57"/>
      <c r="J19" s="57"/>
      <c r="L19" s="58"/>
      <c r="M19" s="59"/>
      <c r="O19" s="25"/>
      <c r="P19" s="60"/>
      <c r="Q19" s="60"/>
      <c r="R19" s="60"/>
      <c r="S19" s="58"/>
      <c r="U19" s="25"/>
      <c r="V19" s="60"/>
      <c r="W19" s="25"/>
      <c r="X19" s="25"/>
      <c r="Y19" s="60"/>
      <c r="Z19" s="58"/>
    </row>
    <row r="20" spans="3:26" s="34" customFormat="1" ht="9" customHeight="1">
      <c r="C20" s="57"/>
      <c r="E20" s="57"/>
      <c r="F20" s="57"/>
      <c r="G20" s="25"/>
      <c r="H20" s="57"/>
      <c r="I20" s="57"/>
      <c r="J20" s="57"/>
      <c r="L20" s="58"/>
      <c r="M20" s="59"/>
      <c r="O20" s="25"/>
      <c r="P20" s="60"/>
      <c r="Q20" s="60"/>
      <c r="R20" s="60"/>
      <c r="S20" s="58"/>
      <c r="U20" s="25"/>
      <c r="V20" s="60"/>
      <c r="W20" s="25"/>
      <c r="X20" s="25"/>
      <c r="Y20" s="60"/>
      <c r="Z20" s="58"/>
    </row>
    <row r="21" spans="2:26" s="34" customFormat="1" ht="9" customHeight="1">
      <c r="B21" s="61"/>
      <c r="C21" s="62"/>
      <c r="D21" s="63"/>
      <c r="E21" s="62"/>
      <c r="F21" s="62"/>
      <c r="G21" s="64"/>
      <c r="H21" s="62"/>
      <c r="I21" s="65"/>
      <c r="J21" s="57"/>
      <c r="K21" s="61"/>
      <c r="L21" s="66"/>
      <c r="M21" s="67"/>
      <c r="N21" s="63"/>
      <c r="O21" s="64"/>
      <c r="P21" s="68"/>
      <c r="Q21" s="69"/>
      <c r="R21" s="60"/>
      <c r="S21" s="70"/>
      <c r="T21" s="63"/>
      <c r="U21" s="64"/>
      <c r="V21" s="68"/>
      <c r="W21" s="64"/>
      <c r="X21" s="64"/>
      <c r="Y21" s="68"/>
      <c r="Z21" s="71"/>
    </row>
    <row r="22" spans="2:26" s="34" customFormat="1" ht="27.75" customHeight="1">
      <c r="B22" s="35"/>
      <c r="C22" s="38"/>
      <c r="D22" s="28" t="s">
        <v>0</v>
      </c>
      <c r="E22" s="28"/>
      <c r="F22" s="27" t="s">
        <v>1</v>
      </c>
      <c r="G22" s="27"/>
      <c r="H22" s="27" t="s">
        <v>13</v>
      </c>
      <c r="I22" s="29"/>
      <c r="J22" s="25"/>
      <c r="K22" s="26"/>
      <c r="L22" s="28" t="s">
        <v>25</v>
      </c>
      <c r="M22" s="28"/>
      <c r="N22" s="27" t="s">
        <v>1</v>
      </c>
      <c r="O22" s="27"/>
      <c r="P22" s="30" t="s">
        <v>14</v>
      </c>
      <c r="Q22" s="31"/>
      <c r="R22" s="72"/>
      <c r="S22" s="32"/>
      <c r="T22" s="27"/>
      <c r="U22" s="27"/>
      <c r="V22" s="30"/>
      <c r="W22" s="27"/>
      <c r="X22" s="27"/>
      <c r="Y22" s="30" t="s">
        <v>15</v>
      </c>
      <c r="Z22" s="43"/>
    </row>
    <row r="23" spans="2:26" s="34" customFormat="1" ht="29.25" customHeight="1">
      <c r="B23" s="35"/>
      <c r="C23" s="36" t="s">
        <v>8</v>
      </c>
      <c r="D23" s="37">
        <v>20000000</v>
      </c>
      <c r="E23" s="28" t="s">
        <v>3</v>
      </c>
      <c r="F23" s="38">
        <v>0.00375</v>
      </c>
      <c r="G23" s="27" t="s">
        <v>2</v>
      </c>
      <c r="H23" s="27">
        <f>D23*0.00375</f>
        <v>75000</v>
      </c>
      <c r="I23" s="29"/>
      <c r="J23" s="25"/>
      <c r="K23" s="26"/>
      <c r="L23" s="37">
        <v>10000000</v>
      </c>
      <c r="M23" s="28" t="s">
        <v>3</v>
      </c>
      <c r="N23" s="38">
        <v>0.0625</v>
      </c>
      <c r="O23" s="27" t="s">
        <v>2</v>
      </c>
      <c r="P23" s="30">
        <f>L23*0.0625</f>
        <v>625000</v>
      </c>
      <c r="Q23" s="31"/>
      <c r="R23" s="72"/>
      <c r="S23" s="26"/>
      <c r="T23" s="27" t="s">
        <v>28</v>
      </c>
      <c r="U23" s="27" t="s">
        <v>2</v>
      </c>
      <c r="V23" s="30">
        <f>H23+P23</f>
        <v>700000</v>
      </c>
      <c r="W23" s="27" t="s">
        <v>27</v>
      </c>
      <c r="X23" s="27" t="s">
        <v>2</v>
      </c>
      <c r="Y23" s="30">
        <f>V23/2</f>
        <v>350000</v>
      </c>
      <c r="Z23" s="43"/>
    </row>
    <row r="24" spans="2:26" s="38" customFormat="1" ht="13.5" customHeight="1">
      <c r="B24" s="35"/>
      <c r="C24" s="36"/>
      <c r="D24" s="44"/>
      <c r="E24" s="28"/>
      <c r="G24" s="27"/>
      <c r="I24" s="39"/>
      <c r="K24" s="35"/>
      <c r="L24" s="44"/>
      <c r="M24" s="28"/>
      <c r="O24" s="27"/>
      <c r="P24" s="40"/>
      <c r="Q24" s="41"/>
      <c r="R24" s="40"/>
      <c r="S24" s="42"/>
      <c r="T24" s="27"/>
      <c r="U24" s="27"/>
      <c r="V24" s="40"/>
      <c r="W24" s="27"/>
      <c r="X24" s="27"/>
      <c r="Y24" s="40"/>
      <c r="Z24" s="43"/>
    </row>
    <row r="25" spans="2:26" s="34" customFormat="1" ht="29.25" customHeight="1">
      <c r="B25" s="35"/>
      <c r="C25" s="36" t="s">
        <v>7</v>
      </c>
      <c r="D25" s="37"/>
      <c r="E25" s="28" t="s">
        <v>3</v>
      </c>
      <c r="F25" s="38">
        <v>0.00375</v>
      </c>
      <c r="G25" s="27" t="s">
        <v>2</v>
      </c>
      <c r="H25" s="87">
        <f>D25*0.00375</f>
        <v>0</v>
      </c>
      <c r="I25" s="29"/>
      <c r="J25" s="25"/>
      <c r="K25" s="26"/>
      <c r="L25" s="37"/>
      <c r="M25" s="28" t="s">
        <v>3</v>
      </c>
      <c r="N25" s="38">
        <v>0.0625</v>
      </c>
      <c r="O25" s="27" t="s">
        <v>2</v>
      </c>
      <c r="P25" s="86">
        <f>L25*0.0625</f>
        <v>0</v>
      </c>
      <c r="Q25" s="31"/>
      <c r="R25" s="72"/>
      <c r="S25" s="26"/>
      <c r="T25" s="27" t="s">
        <v>29</v>
      </c>
      <c r="U25" s="27" t="s">
        <v>2</v>
      </c>
      <c r="V25" s="30">
        <f>H25+P25</f>
        <v>0</v>
      </c>
      <c r="W25" s="27" t="s">
        <v>27</v>
      </c>
      <c r="X25" s="27" t="s">
        <v>2</v>
      </c>
      <c r="Y25" s="86">
        <f>V25/2</f>
        <v>0</v>
      </c>
      <c r="Z25" s="43"/>
    </row>
    <row r="26" spans="2:26" s="34" customFormat="1" ht="9" customHeight="1">
      <c r="B26" s="45"/>
      <c r="C26" s="46"/>
      <c r="D26" s="47"/>
      <c r="E26" s="48"/>
      <c r="F26" s="49"/>
      <c r="G26" s="50"/>
      <c r="H26" s="50"/>
      <c r="I26" s="73"/>
      <c r="J26" s="25"/>
      <c r="K26" s="74"/>
      <c r="L26" s="47"/>
      <c r="M26" s="48"/>
      <c r="N26" s="49"/>
      <c r="O26" s="50"/>
      <c r="P26" s="75"/>
      <c r="Q26" s="76"/>
      <c r="R26" s="72"/>
      <c r="S26" s="74"/>
      <c r="T26" s="50"/>
      <c r="U26" s="50"/>
      <c r="V26" s="75"/>
      <c r="W26" s="50"/>
      <c r="X26" s="50"/>
      <c r="Y26" s="75"/>
      <c r="Z26" s="55"/>
    </row>
    <row r="27" spans="3:26" s="34" customFormat="1" ht="29.25" customHeight="1" thickBot="1">
      <c r="C27" s="77"/>
      <c r="D27" s="56"/>
      <c r="E27" s="59"/>
      <c r="G27" s="25"/>
      <c r="H27" s="25"/>
      <c r="I27" s="25"/>
      <c r="J27" s="25"/>
      <c r="K27" s="25"/>
      <c r="L27" s="56"/>
      <c r="M27" s="59"/>
      <c r="O27" s="25"/>
      <c r="P27" s="72"/>
      <c r="Q27" s="72"/>
      <c r="R27" s="72"/>
      <c r="S27" s="25"/>
      <c r="T27" s="25"/>
      <c r="U27" s="25"/>
      <c r="V27" s="72"/>
      <c r="W27" s="25"/>
      <c r="X27" s="25"/>
      <c r="Y27" s="72"/>
      <c r="Z27" s="58"/>
    </row>
    <row r="28" spans="2:26" s="34" customFormat="1" ht="25.5" customHeight="1" thickBot="1">
      <c r="B28" s="82"/>
      <c r="C28" s="80" t="s">
        <v>16</v>
      </c>
      <c r="D28" s="85"/>
      <c r="E28" s="28"/>
      <c r="F28" s="38"/>
      <c r="G28" s="27"/>
      <c r="H28" s="27"/>
      <c r="I28" s="27"/>
      <c r="J28" s="25"/>
      <c r="K28" s="25"/>
      <c r="L28" s="56"/>
      <c r="M28" s="59"/>
      <c r="O28" s="25"/>
      <c r="P28" s="72"/>
      <c r="Q28" s="72"/>
      <c r="R28" s="72"/>
      <c r="S28" s="25"/>
      <c r="T28" s="25"/>
      <c r="U28" s="25"/>
      <c r="V28" s="72"/>
      <c r="W28" s="25"/>
      <c r="X28" s="25"/>
      <c r="Y28" s="72"/>
      <c r="Z28" s="58"/>
    </row>
    <row r="29" spans="2:26" s="34" customFormat="1" ht="13.5">
      <c r="B29" s="49"/>
      <c r="D29" s="49"/>
      <c r="E29" s="47"/>
      <c r="F29" s="48"/>
      <c r="G29" s="49"/>
      <c r="H29" s="50"/>
      <c r="I29" s="50"/>
      <c r="J29" s="25"/>
      <c r="K29" s="25"/>
      <c r="M29" s="58"/>
      <c r="N29" s="59"/>
      <c r="P29" s="72"/>
      <c r="Q29" s="72"/>
      <c r="R29" s="72"/>
      <c r="S29" s="25"/>
      <c r="T29" s="58"/>
      <c r="V29" s="72"/>
      <c r="W29" s="58"/>
      <c r="X29" s="25"/>
      <c r="Y29" s="72"/>
      <c r="Z29" s="58"/>
    </row>
    <row r="30" spans="2:26" s="34" customFormat="1" ht="13.5">
      <c r="B30" s="61"/>
      <c r="C30" s="63"/>
      <c r="D30" s="63"/>
      <c r="E30" s="66"/>
      <c r="F30" s="67"/>
      <c r="G30" s="63"/>
      <c r="H30" s="64"/>
      <c r="I30" s="78"/>
      <c r="J30" s="25"/>
      <c r="K30" s="25"/>
      <c r="M30" s="58"/>
      <c r="N30" s="59"/>
      <c r="P30" s="72"/>
      <c r="Q30" s="72"/>
      <c r="R30" s="72"/>
      <c r="S30" s="25"/>
      <c r="T30" s="58"/>
      <c r="V30" s="72"/>
      <c r="W30" s="58"/>
      <c r="X30" s="25"/>
      <c r="Y30" s="72"/>
      <c r="Z30" s="58"/>
    </row>
    <row r="31" spans="2:26" s="34" customFormat="1" ht="13.5">
      <c r="B31" s="35"/>
      <c r="C31" s="38"/>
      <c r="D31" s="27" t="s">
        <v>21</v>
      </c>
      <c r="E31" s="28"/>
      <c r="F31" s="28" t="s">
        <v>23</v>
      </c>
      <c r="G31" s="38"/>
      <c r="H31" s="27"/>
      <c r="I31" s="29"/>
      <c r="J31" s="25"/>
      <c r="K31" s="25"/>
      <c r="M31" s="58"/>
      <c r="N31" s="59"/>
      <c r="P31" s="72"/>
      <c r="Q31" s="72"/>
      <c r="R31" s="72"/>
      <c r="S31" s="25"/>
      <c r="T31" s="58"/>
      <c r="V31" s="72"/>
      <c r="W31" s="58"/>
      <c r="X31" s="25"/>
      <c r="Y31" s="72"/>
      <c r="Z31" s="58"/>
    </row>
    <row r="32" spans="2:26" s="34" customFormat="1" ht="27">
      <c r="B32" s="35"/>
      <c r="C32" s="36" t="s">
        <v>8</v>
      </c>
      <c r="D32" s="89">
        <f>Y11</f>
        <v>75000</v>
      </c>
      <c r="E32" s="28" t="s">
        <v>22</v>
      </c>
      <c r="F32" s="89">
        <f>Y23</f>
        <v>350000</v>
      </c>
      <c r="G32" s="56" t="s">
        <v>2</v>
      </c>
      <c r="H32" s="28">
        <f>D32+F32</f>
        <v>425000</v>
      </c>
      <c r="I32" s="33"/>
      <c r="J32" s="59"/>
      <c r="K32" s="25"/>
      <c r="M32" s="58"/>
      <c r="N32" s="59"/>
      <c r="P32" s="72"/>
      <c r="Q32" s="72"/>
      <c r="R32" s="72"/>
      <c r="S32" s="25"/>
      <c r="T32" s="58"/>
      <c r="V32" s="72"/>
      <c r="W32" s="58"/>
      <c r="X32" s="25"/>
      <c r="Y32" s="72"/>
      <c r="Z32" s="58"/>
    </row>
    <row r="33" spans="2:26" s="34" customFormat="1" ht="13.5">
      <c r="B33" s="35"/>
      <c r="C33" s="36"/>
      <c r="D33" s="38"/>
      <c r="E33" s="56"/>
      <c r="F33" s="38"/>
      <c r="G33" s="56"/>
      <c r="H33" s="28"/>
      <c r="I33" s="33"/>
      <c r="J33" s="59"/>
      <c r="K33" s="25"/>
      <c r="M33" s="58"/>
      <c r="N33" s="59"/>
      <c r="P33" s="72"/>
      <c r="Q33" s="72"/>
      <c r="R33" s="72"/>
      <c r="S33" s="25"/>
      <c r="T33" s="58"/>
      <c r="V33" s="72"/>
      <c r="W33" s="58"/>
      <c r="X33" s="25"/>
      <c r="Y33" s="72"/>
      <c r="Z33" s="58"/>
    </row>
    <row r="34" spans="2:26" s="34" customFormat="1" ht="27">
      <c r="B34" s="35"/>
      <c r="C34" s="36" t="s">
        <v>7</v>
      </c>
      <c r="D34" s="88"/>
      <c r="E34" s="56"/>
      <c r="F34" s="88" t="s">
        <v>5</v>
      </c>
      <c r="G34" s="56" t="s">
        <v>2</v>
      </c>
      <c r="H34" s="28">
        <f>Y13+Y25</f>
        <v>0</v>
      </c>
      <c r="I34" s="33"/>
      <c r="J34" s="59"/>
      <c r="K34" s="25"/>
      <c r="M34" s="58"/>
      <c r="N34" s="59"/>
      <c r="P34" s="72"/>
      <c r="Q34" s="72"/>
      <c r="R34" s="72"/>
      <c r="S34" s="25"/>
      <c r="T34" s="58"/>
      <c r="V34" s="72"/>
      <c r="W34" s="58"/>
      <c r="X34" s="25"/>
      <c r="Y34" s="72"/>
      <c r="Z34" s="58"/>
    </row>
    <row r="35" spans="2:26" s="34" customFormat="1" ht="13.5">
      <c r="B35" s="45"/>
      <c r="C35" s="49"/>
      <c r="D35" s="49"/>
      <c r="E35" s="47"/>
      <c r="F35" s="48"/>
      <c r="G35" s="49"/>
      <c r="H35" s="50"/>
      <c r="I35" s="73"/>
      <c r="J35" s="25"/>
      <c r="K35" s="25"/>
      <c r="M35" s="58"/>
      <c r="N35" s="59"/>
      <c r="P35" s="72"/>
      <c r="Q35" s="72"/>
      <c r="R35" s="72"/>
      <c r="S35" s="25"/>
      <c r="T35" s="58"/>
      <c r="V35" s="72"/>
      <c r="W35" s="58"/>
      <c r="X35" s="25"/>
      <c r="Y35" s="72"/>
      <c r="Z35" s="58"/>
    </row>
  </sheetData>
  <sheetProtection/>
  <mergeCells count="3">
    <mergeCell ref="C3:P3"/>
    <mergeCell ref="C4:P4"/>
    <mergeCell ref="C5:P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Hataya</dc:creator>
  <cp:keywords/>
  <dc:description/>
  <cp:lastModifiedBy>haru</cp:lastModifiedBy>
  <cp:lastPrinted>2014-03-25T07:15:39Z</cp:lastPrinted>
  <dcterms:created xsi:type="dcterms:W3CDTF">2013-12-02T01:33:12Z</dcterms:created>
  <dcterms:modified xsi:type="dcterms:W3CDTF">2014-05-30T08:29:23Z</dcterms:modified>
  <cp:category/>
  <cp:version/>
  <cp:contentType/>
  <cp:contentStatus/>
</cp:coreProperties>
</file>